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" sheetId="1" r:id="rId1"/>
    <sheet name="СФ" sheetId="2" r:id="rId2"/>
  </sheets>
  <definedNames>
    <definedName name="_xlnm.Print_Titles" localSheetId="0">'ЗФ'!$11:$12</definedName>
    <definedName name="_xlnm.Print_Area" localSheetId="0">'ЗФ'!$A$1:$E$112</definedName>
    <definedName name="_xlnm.Print_Area" localSheetId="1">'СФ'!$A$1:$E$42</definedName>
  </definedNames>
  <calcPr fullCalcOnLoad="1"/>
</workbook>
</file>

<file path=xl/sharedStrings.xml><?xml version="1.0" encoding="utf-8"?>
<sst xmlns="http://schemas.openxmlformats.org/spreadsheetml/2006/main" count="156" uniqueCount="143">
  <si>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</si>
  <si>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</si>
  <si>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</si>
  <si>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</si>
  <si>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</si>
  <si>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</si>
  <si>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</si>
  <si>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</si>
  <si>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</si>
  <si>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</si>
  <si>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</si>
  <si>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</si>
  <si>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</si>
  <si>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</si>
  <si>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</si>
  <si>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</si>
  <si>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</si>
  <si>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</si>
  <si>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</si>
  <si>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</si>
  <si>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</si>
  <si>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</si>
  <si>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</si>
  <si>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</si>
  <si>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</si>
  <si>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</si>
  <si>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</si>
  <si>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</si>
  <si>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</si>
  <si>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</si>
  <si>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</si>
  <si>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</si>
  <si>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</si>
  <si>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</si>
  <si>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</si>
  <si>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</si>
  <si>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</si>
  <si>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</si>
  <si>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</si>
  <si>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</si>
  <si>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</si>
  <si>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</si>
  <si>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</si>
  <si>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</si>
  <si>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</si>
  <si>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</si>
  <si>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</si>
  <si>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</si>
  <si>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</si>
  <si>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</si>
  <si>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</si>
  <si>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</si>
  <si>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</si>
  <si>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</si>
  <si>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</si>
  <si>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</si>
  <si>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</si>
  <si>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</si>
  <si>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</si>
  <si>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</si>
  <si>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Доходи від операцій з капіталом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</si>
  <si>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</si>
  <si>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</si>
  <si>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</si>
  <si>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</si>
  <si>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</si>
  <si>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</si>
  <si>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</si>
  <si>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</si>
  <si>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</si>
  <si>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</si>
  <si>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</si>
  <si>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</si>
  <si>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</si>
  <si>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</si>
  <si>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</si>
  <si>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</si>
  <si>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</si>
  <si>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</si>
  <si>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</si>
  <si>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</si>
  <si>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</si>
  <si>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</si>
  <si>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</si>
  <si>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</si>
  <si>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</si>
  <si>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</si>
  <si>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</si>
  <si>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</si>
  <si>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</si>
  <si>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</si>
  <si>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</si>
  <si>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</si>
  <si>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</si>
  <si>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</si>
  <si>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</si>
  <si>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</si>
  <si>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</si>
  <si>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</si>
  <si>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</si>
  <si>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</si>
  <si>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</si>
  <si>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</si>
  <si>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Державне мито, не віднесене до інших категорій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</si>
  <si>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</si>
  <si>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</si>
  <si>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</si>
  <si>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</si>
  <si>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</si>
  <si>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</si>
  <si>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Додаток 1</t>
  </si>
  <si>
    <t xml:space="preserve">Затверджено на 2021 рік з урахуванням змін </t>
  </si>
  <si>
    <t>У відсотках до показників, затверджених на 2021 рік з урахуванням змін</t>
  </si>
  <si>
    <t>Найменування доходів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</si>
  <si>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</si>
  <si>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</si>
  <si>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</si>
  <si>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</si>
  <si>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</si>
  <si>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</si>
  <si>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</si>
  <si>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</si>
  <si>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</si>
  <si>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про виконання загального фонду бюджету Нетішинської міської територіальної громади </t>
  </si>
  <si>
    <t>Транспортний податок з фізичних осіб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</si>
  <si>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</si>
  <si>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</si>
  <si>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</si>
  <si>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</si>
  <si>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січень - грудень 2021 року</t>
  </si>
  <si>
    <t>Виконано за січень - грудень 2021 року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</si>
  <si>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</si>
  <si>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Субвенція з державного бюджету місцевим бюджетам на розвиток мережі центрів надання адміністративних послуг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</si>
  <si>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sz val="10"/>
        <color indexed="18"/>
        <rFont val="Times New Roman"/>
        <family val="1"/>
      </rPr>
      <t>абзацами 5 - 8</t>
    </r>
    <r>
      <rPr>
        <sz val="10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sz val="10"/>
        <color indexed="18"/>
        <rFont val="Times New Roman"/>
        <family val="1"/>
      </rPr>
      <t>пунктами 11 - 14</t>
    </r>
    <r>
      <rPr>
        <sz val="10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</si>
  <si>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Надходження коштів пайової участі у розвитку інфраструктури населеного пункту</t>
  </si>
  <si>
    <t>Кошти від відчуження майна, що належить АРК та майна, що перебуває в комунальній власності</t>
  </si>
  <si>
    <t>Рентна плата за користування надрами місцевого значення </t>
  </si>
  <si>
    <t>Керуючий справами виконавчого комітету</t>
  </si>
  <si>
    <t>Любов ОЦАБРИКА</t>
  </si>
  <si>
    <t>міської ради</t>
  </si>
  <si>
    <t>до рішення виконавчого</t>
  </si>
  <si>
    <t xml:space="preserve">комітету міської ради </t>
  </si>
  <si>
    <t>10.02.2022 № 60/2022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</si>
</sst>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18"/>
      <name val="Times New Roman"/>
      <family val="1"/>
    </font>
    <font>
      <sz val="14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0" applyFont="1" applyBorder="1" applyAlignment="1">
      <alignment horizontal="justify" vertical="top" wrapText="1"/>
    </xf>
    <xf numFmtId="0" fontId="24" fillId="0" borderId="0" xfId="0" applyFont="1" applyAlignment="1">
      <alignment horizontal="left"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18" fillId="0" borderId="0" xfId="0" applyFont="1" applyAlignment="1">
      <alignment horizontal="justify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1" fontId="21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view="pageBreakPreview" zoomScaleSheetLayoutView="100" zoomScalePageLayoutView="0" workbookViewId="0" topLeftCell="A1">
      <selection activeCell="C4" sqref="C4:F4"/>
    </sheetView>
  </sheetViews>
  <sheetFormatPr defaultColWidth="9.00390625" defaultRowHeight="12.75"/>
  <cols>
    <col min="1" max="1" width="9.00390625" style="8" customWidth="1"/>
    <col min="2" max="2" width="59.37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4"/>
      <c r="C1" s="103" t="s">
        <v>110</v>
      </c>
      <c r="D1" s="103"/>
      <c r="E1" s="98"/>
      <c r="F1" s="98"/>
    </row>
    <row r="2" spans="2:6" ht="18.75">
      <c r="B2" s="44"/>
      <c r="C2" s="98" t="s">
        <v>140</v>
      </c>
      <c r="D2" s="99"/>
      <c r="E2" s="99"/>
      <c r="F2" s="99"/>
    </row>
    <row r="3" spans="2:6" ht="15.75" customHeight="1">
      <c r="B3" s="44"/>
      <c r="C3" s="98" t="s">
        <v>141</v>
      </c>
      <c r="D3" s="99"/>
      <c r="E3" s="99"/>
      <c r="F3" s="99"/>
    </row>
    <row r="4" spans="2:6" ht="15.75" customHeight="1">
      <c r="B4" s="44"/>
      <c r="C4" s="103" t="s">
        <v>142</v>
      </c>
      <c r="D4" s="103"/>
      <c r="E4" s="103"/>
      <c r="F4" s="103"/>
    </row>
    <row r="5" spans="2:6" ht="15.75" customHeight="1">
      <c r="B5" s="44"/>
      <c r="C5" s="92"/>
      <c r="D5" s="92"/>
      <c r="E5" s="92"/>
      <c r="F5" s="92"/>
    </row>
    <row r="6" spans="1:5" ht="16.5">
      <c r="A6" s="105" t="s">
        <v>33</v>
      </c>
      <c r="B6" s="106"/>
      <c r="C6" s="106"/>
      <c r="D6" s="106"/>
      <c r="E6" s="106"/>
    </row>
    <row r="7" spans="1:5" ht="16.5">
      <c r="A7" s="105" t="s">
        <v>123</v>
      </c>
      <c r="B7" s="106"/>
      <c r="C7" s="106"/>
      <c r="D7" s="106"/>
      <c r="E7" s="106"/>
    </row>
    <row r="8" spans="1:5" ht="16.5">
      <c r="A8" s="105" t="s">
        <v>129</v>
      </c>
      <c r="B8" s="107"/>
      <c r="C8" s="107"/>
      <c r="D8" s="107"/>
      <c r="E8" s="107"/>
    </row>
    <row r="9" spans="1:5" ht="16.5">
      <c r="A9" s="90"/>
      <c r="B9" s="35"/>
      <c r="C9" s="35"/>
      <c r="D9" s="35"/>
      <c r="E9" s="35"/>
    </row>
    <row r="10" spans="1:5" ht="18" customHeight="1">
      <c r="A10" s="100" t="s">
        <v>115</v>
      </c>
      <c r="B10" s="100"/>
      <c r="C10" s="101"/>
      <c r="D10" s="101"/>
      <c r="E10" s="49" t="s">
        <v>34</v>
      </c>
    </row>
    <row r="11" spans="1:5" ht="12.75" customHeight="1">
      <c r="A11" s="102" t="s">
        <v>31</v>
      </c>
      <c r="B11" s="102" t="s">
        <v>113</v>
      </c>
      <c r="C11" s="104" t="s">
        <v>111</v>
      </c>
      <c r="D11" s="104" t="s">
        <v>130</v>
      </c>
      <c r="E11" s="104" t="s">
        <v>112</v>
      </c>
    </row>
    <row r="12" spans="1:5" ht="82.5" customHeight="1">
      <c r="A12" s="102"/>
      <c r="B12" s="102"/>
      <c r="C12" s="104"/>
      <c r="D12" s="104"/>
      <c r="E12" s="104"/>
    </row>
    <row r="13" spans="1:5" ht="12.75">
      <c r="A13" s="9">
        <v>10000000</v>
      </c>
      <c r="B13" s="10" t="s">
        <v>64</v>
      </c>
      <c r="C13" s="17">
        <f>C14+C22+C30+C36</f>
        <v>410105345</v>
      </c>
      <c r="D13" s="17">
        <f>D14+D22+D30+D36</f>
        <v>424053618.64</v>
      </c>
      <c r="E13" s="19">
        <f aca="true" t="shared" si="0" ref="E13:E47">+D13/C13*100</f>
        <v>103.40114407433533</v>
      </c>
    </row>
    <row r="14" spans="1:5" ht="25.5">
      <c r="A14" s="11">
        <v>11000000</v>
      </c>
      <c r="B14" s="10" t="s">
        <v>62</v>
      </c>
      <c r="C14" s="17">
        <f>C15+C20</f>
        <v>342820495</v>
      </c>
      <c r="D14" s="17">
        <f>D15+D20</f>
        <v>352799325.5</v>
      </c>
      <c r="E14" s="19">
        <f t="shared" si="0"/>
        <v>102.91080336372538</v>
      </c>
    </row>
    <row r="15" spans="1:5" ht="12.75">
      <c r="A15" s="51">
        <v>110100000</v>
      </c>
      <c r="B15" s="10" t="s">
        <v>63</v>
      </c>
      <c r="C15" s="17">
        <f>SUM(C16:C19)</f>
        <v>342549995</v>
      </c>
      <c r="D15" s="17">
        <f>SUM(D16:D19)</f>
        <v>352576554.1</v>
      </c>
      <c r="E15" s="19">
        <f t="shared" si="0"/>
        <v>102.92703524926341</v>
      </c>
    </row>
    <row r="16" spans="1:5" ht="25.5">
      <c r="A16" s="12">
        <v>11010100</v>
      </c>
      <c r="B16" s="34" t="s">
        <v>32</v>
      </c>
      <c r="C16" s="18">
        <v>323509895</v>
      </c>
      <c r="D16" s="18">
        <v>336159782.04</v>
      </c>
      <c r="E16" s="20">
        <f t="shared" si="0"/>
        <v>103.91020096618684</v>
      </c>
    </row>
    <row r="17" spans="1:5" ht="51">
      <c r="A17" s="12">
        <v>11010200</v>
      </c>
      <c r="B17" s="34" t="s">
        <v>1</v>
      </c>
      <c r="C17" s="18">
        <v>15846100</v>
      </c>
      <c r="D17" s="18">
        <v>13109145.35</v>
      </c>
      <c r="E17" s="20">
        <f t="shared" si="0"/>
        <v>82.72789740062223</v>
      </c>
    </row>
    <row r="18" spans="1:5" ht="25.5">
      <c r="A18" s="12">
        <v>11010400</v>
      </c>
      <c r="B18" s="34" t="s">
        <v>2</v>
      </c>
      <c r="C18" s="18">
        <v>1913200</v>
      </c>
      <c r="D18" s="18">
        <v>1790871.15</v>
      </c>
      <c r="E18" s="20">
        <f t="shared" si="0"/>
        <v>93.60606052686597</v>
      </c>
    </row>
    <row r="19" spans="1:5" ht="25.5">
      <c r="A19" s="12">
        <v>11010500</v>
      </c>
      <c r="B19" s="13" t="s">
        <v>3</v>
      </c>
      <c r="C19" s="18">
        <v>1280800</v>
      </c>
      <c r="D19" s="18">
        <v>1516755.56</v>
      </c>
      <c r="E19" s="20">
        <f t="shared" si="0"/>
        <v>118.42251405371643</v>
      </c>
    </row>
    <row r="20" spans="1:5" ht="12.75">
      <c r="A20" s="11">
        <v>11020000</v>
      </c>
      <c r="B20" s="10" t="s">
        <v>4</v>
      </c>
      <c r="C20" s="17">
        <f>C21</f>
        <v>270500</v>
      </c>
      <c r="D20" s="17">
        <f>D21</f>
        <v>222771.4</v>
      </c>
      <c r="E20" s="19">
        <f t="shared" si="0"/>
        <v>82.35541589648798</v>
      </c>
    </row>
    <row r="21" spans="1:5" ht="25.5">
      <c r="A21" s="12">
        <v>11020200</v>
      </c>
      <c r="B21" s="13" t="s">
        <v>41</v>
      </c>
      <c r="C21" s="18">
        <v>270500</v>
      </c>
      <c r="D21" s="18">
        <v>222771.4</v>
      </c>
      <c r="E21" s="20">
        <f t="shared" si="0"/>
        <v>82.35541589648798</v>
      </c>
    </row>
    <row r="22" spans="1:5" ht="12.75">
      <c r="A22" s="11">
        <v>13000000</v>
      </c>
      <c r="B22" s="10" t="s">
        <v>5</v>
      </c>
      <c r="C22" s="17">
        <f>C23+C26+C28</f>
        <v>1255700</v>
      </c>
      <c r="D22" s="17">
        <f>D23+D26+D28</f>
        <v>1645805.61</v>
      </c>
      <c r="E22" s="19">
        <f t="shared" si="0"/>
        <v>131.06678426375728</v>
      </c>
    </row>
    <row r="23" spans="1:5" ht="12.75">
      <c r="A23" s="11">
        <v>13010000</v>
      </c>
      <c r="B23" s="10" t="s">
        <v>6</v>
      </c>
      <c r="C23" s="17">
        <f>C25+C24</f>
        <v>243700</v>
      </c>
      <c r="D23" s="17">
        <f>D25+D24</f>
        <v>357411.56000000006</v>
      </c>
      <c r="E23" s="19">
        <f t="shared" si="0"/>
        <v>146.6604677882643</v>
      </c>
    </row>
    <row r="24" spans="1:5" ht="25.5">
      <c r="A24" s="12">
        <v>13010100</v>
      </c>
      <c r="B24" s="29" t="s">
        <v>83</v>
      </c>
      <c r="C24" s="18">
        <v>27400</v>
      </c>
      <c r="D24" s="18">
        <v>36198.41</v>
      </c>
      <c r="E24" s="20">
        <f t="shared" si="0"/>
        <v>132.11098540145986</v>
      </c>
    </row>
    <row r="25" spans="1:5" ht="38.25">
      <c r="A25" s="12">
        <v>13010200</v>
      </c>
      <c r="B25" s="13" t="s">
        <v>42</v>
      </c>
      <c r="C25" s="18">
        <v>216300</v>
      </c>
      <c r="D25" s="18">
        <v>321213.15</v>
      </c>
      <c r="E25" s="20">
        <f t="shared" si="0"/>
        <v>148.50353675450765</v>
      </c>
    </row>
    <row r="26" spans="1:5" ht="12.75" customHeight="1">
      <c r="A26" s="11">
        <v>13030000</v>
      </c>
      <c r="B26" s="78" t="s">
        <v>99</v>
      </c>
      <c r="C26" s="80">
        <f>+C27</f>
        <v>217500</v>
      </c>
      <c r="D26" s="80">
        <f>+D27</f>
        <v>226715.57</v>
      </c>
      <c r="E26" s="86">
        <f t="shared" si="0"/>
        <v>104.23704367816092</v>
      </c>
    </row>
    <row r="27" spans="1:5" ht="25.5">
      <c r="A27" s="12">
        <v>13030100</v>
      </c>
      <c r="B27" s="81" t="s">
        <v>100</v>
      </c>
      <c r="C27" s="32">
        <v>217500</v>
      </c>
      <c r="D27" s="32">
        <v>226715.57</v>
      </c>
      <c r="E27" s="31">
        <f t="shared" si="0"/>
        <v>104.23704367816092</v>
      </c>
    </row>
    <row r="28" spans="1:5" ht="12.75">
      <c r="A28" s="11">
        <v>13040000</v>
      </c>
      <c r="B28" s="82" t="s">
        <v>136</v>
      </c>
      <c r="C28" s="33">
        <f>C29</f>
        <v>794500</v>
      </c>
      <c r="D28" s="33">
        <f>D29</f>
        <v>1061678.48</v>
      </c>
      <c r="E28" s="86">
        <f t="shared" si="0"/>
        <v>133.6285059786029</v>
      </c>
    </row>
    <row r="29" spans="1:5" ht="25.5">
      <c r="A29" s="12">
        <v>13040100</v>
      </c>
      <c r="B29" s="81" t="s">
        <v>101</v>
      </c>
      <c r="C29" s="32">
        <v>794500</v>
      </c>
      <c r="D29" s="32">
        <v>1061678.48</v>
      </c>
      <c r="E29" s="31">
        <f t="shared" si="0"/>
        <v>133.6285059786029</v>
      </c>
    </row>
    <row r="30" spans="1:5" ht="12.75">
      <c r="A30" s="11">
        <v>14000000</v>
      </c>
      <c r="B30" s="10" t="s">
        <v>7</v>
      </c>
      <c r="C30" s="17">
        <f>C35+C31+C33</f>
        <v>11653100</v>
      </c>
      <c r="D30" s="17">
        <f>D35+D31+D33</f>
        <v>12895537.780000001</v>
      </c>
      <c r="E30" s="19">
        <f t="shared" si="0"/>
        <v>110.6618649114828</v>
      </c>
    </row>
    <row r="31" spans="1:5" ht="25.5">
      <c r="A31" s="11">
        <v>14020000</v>
      </c>
      <c r="B31" s="21" t="s">
        <v>67</v>
      </c>
      <c r="C31" s="17">
        <f>C32</f>
        <v>1170000</v>
      </c>
      <c r="D31" s="17">
        <f>D32</f>
        <v>1392674.36</v>
      </c>
      <c r="E31" s="19">
        <f t="shared" si="0"/>
        <v>119.03199658119658</v>
      </c>
    </row>
    <row r="32" spans="1:5" ht="12.75">
      <c r="A32" s="12">
        <v>14021900</v>
      </c>
      <c r="B32" s="13" t="s">
        <v>66</v>
      </c>
      <c r="C32" s="18">
        <v>1170000</v>
      </c>
      <c r="D32" s="18">
        <v>1392674.36</v>
      </c>
      <c r="E32" s="20">
        <f t="shared" si="0"/>
        <v>119.03199658119658</v>
      </c>
    </row>
    <row r="33" spans="1:5" ht="25.5">
      <c r="A33" s="11">
        <v>14030000</v>
      </c>
      <c r="B33" s="21" t="s">
        <v>68</v>
      </c>
      <c r="C33" s="17">
        <f>C34</f>
        <v>4200000</v>
      </c>
      <c r="D33" s="17">
        <f>D34</f>
        <v>4731661.98</v>
      </c>
      <c r="E33" s="19">
        <f t="shared" si="0"/>
        <v>112.65861857142858</v>
      </c>
    </row>
    <row r="34" spans="1:5" ht="12.75">
      <c r="A34" s="12">
        <v>14031900</v>
      </c>
      <c r="B34" s="13" t="s">
        <v>66</v>
      </c>
      <c r="C34" s="18">
        <v>4200000</v>
      </c>
      <c r="D34" s="18">
        <v>4731661.98</v>
      </c>
      <c r="E34" s="20">
        <f t="shared" si="0"/>
        <v>112.65861857142858</v>
      </c>
    </row>
    <row r="35" spans="1:5" ht="25.5">
      <c r="A35" s="11">
        <v>14040000</v>
      </c>
      <c r="B35" s="10" t="s">
        <v>40</v>
      </c>
      <c r="C35" s="17">
        <v>6283100</v>
      </c>
      <c r="D35" s="17">
        <v>6771201.44</v>
      </c>
      <c r="E35" s="19">
        <f t="shared" si="0"/>
        <v>107.76848116375675</v>
      </c>
    </row>
    <row r="36" spans="1:5" ht="25.5">
      <c r="A36" s="11">
        <v>18000000</v>
      </c>
      <c r="B36" s="87" t="s">
        <v>105</v>
      </c>
      <c r="C36" s="33">
        <f>C37+C48+C51</f>
        <v>54376050</v>
      </c>
      <c r="D36" s="17">
        <f>D37+D48+D51</f>
        <v>56712949.75</v>
      </c>
      <c r="E36" s="19">
        <f t="shared" si="0"/>
        <v>104.29766367729911</v>
      </c>
    </row>
    <row r="37" spans="1:5" ht="12.75">
      <c r="A37" s="11">
        <v>18010000</v>
      </c>
      <c r="B37" s="88" t="s">
        <v>8</v>
      </c>
      <c r="C37" s="33">
        <f>SUM(C38:C47)</f>
        <v>30555350</v>
      </c>
      <c r="D37" s="17">
        <f>SUM(D38:D47)</f>
        <v>29152932.99</v>
      </c>
      <c r="E37" s="19">
        <f t="shared" si="0"/>
        <v>95.41024072707398</v>
      </c>
    </row>
    <row r="38" spans="1:5" ht="25.5">
      <c r="A38" s="12">
        <v>18010100</v>
      </c>
      <c r="B38" s="13" t="s">
        <v>50</v>
      </c>
      <c r="C38" s="18">
        <v>20700</v>
      </c>
      <c r="D38" s="18">
        <v>18025.27</v>
      </c>
      <c r="E38" s="20">
        <f t="shared" si="0"/>
        <v>87.07859903381643</v>
      </c>
    </row>
    <row r="39" spans="1:5" ht="25.5">
      <c r="A39" s="12">
        <v>18010200</v>
      </c>
      <c r="B39" s="13" t="s">
        <v>43</v>
      </c>
      <c r="C39" s="18">
        <v>265700</v>
      </c>
      <c r="D39" s="18">
        <v>228844.45</v>
      </c>
      <c r="E39" s="20">
        <f t="shared" si="0"/>
        <v>86.12888596161085</v>
      </c>
    </row>
    <row r="40" spans="1:5" ht="25.5">
      <c r="A40" s="12">
        <v>18010300</v>
      </c>
      <c r="B40" s="14" t="s">
        <v>69</v>
      </c>
      <c r="C40" s="18">
        <v>480500</v>
      </c>
      <c r="D40" s="18">
        <v>529098.32</v>
      </c>
      <c r="E40" s="20">
        <f t="shared" si="0"/>
        <v>110.11411446409988</v>
      </c>
    </row>
    <row r="41" spans="1:5" ht="25.5" customHeight="1">
      <c r="A41" s="12">
        <v>18010400</v>
      </c>
      <c r="B41" s="13" t="s">
        <v>44</v>
      </c>
      <c r="C41" s="18">
        <v>1568900</v>
      </c>
      <c r="D41" s="18">
        <v>1410031.23</v>
      </c>
      <c r="E41" s="20">
        <f t="shared" si="0"/>
        <v>89.87387532666199</v>
      </c>
    </row>
    <row r="42" spans="1:5" ht="12.75">
      <c r="A42" s="12">
        <v>18010500</v>
      </c>
      <c r="B42" s="13" t="s">
        <v>9</v>
      </c>
      <c r="C42" s="18">
        <v>20000000</v>
      </c>
      <c r="D42" s="18">
        <v>20263695.18</v>
      </c>
      <c r="E42" s="20">
        <f t="shared" si="0"/>
        <v>101.31847590000001</v>
      </c>
    </row>
    <row r="43" spans="1:5" ht="12.75">
      <c r="A43" s="12">
        <v>18010600</v>
      </c>
      <c r="B43" s="13" t="s">
        <v>10</v>
      </c>
      <c r="C43" s="18">
        <v>6439000</v>
      </c>
      <c r="D43" s="18">
        <v>4922372</v>
      </c>
      <c r="E43" s="20">
        <f t="shared" si="0"/>
        <v>76.44621835688771</v>
      </c>
    </row>
    <row r="44" spans="1:5" ht="12.75">
      <c r="A44" s="12">
        <v>18010700</v>
      </c>
      <c r="B44" s="13" t="s">
        <v>11</v>
      </c>
      <c r="C44" s="18">
        <v>290000</v>
      </c>
      <c r="D44" s="18">
        <v>270506.12</v>
      </c>
      <c r="E44" s="20">
        <f t="shared" si="0"/>
        <v>93.2779724137931</v>
      </c>
    </row>
    <row r="45" spans="1:5" ht="12.75">
      <c r="A45" s="12">
        <v>18010900</v>
      </c>
      <c r="B45" s="13" t="s">
        <v>12</v>
      </c>
      <c r="C45" s="18">
        <v>1484300</v>
      </c>
      <c r="D45" s="18">
        <v>1489527.09</v>
      </c>
      <c r="E45" s="20">
        <f t="shared" si="0"/>
        <v>100.35215859327631</v>
      </c>
    </row>
    <row r="46" spans="1:5" ht="12.75">
      <c r="A46" s="12">
        <v>18011000</v>
      </c>
      <c r="B46" s="13" t="s">
        <v>124</v>
      </c>
      <c r="C46" s="18">
        <v>0</v>
      </c>
      <c r="D46" s="18">
        <v>14583.33</v>
      </c>
      <c r="E46" s="20">
        <v>0</v>
      </c>
    </row>
    <row r="47" spans="1:5" ht="12.75">
      <c r="A47" s="12">
        <v>18011100</v>
      </c>
      <c r="B47" s="13" t="s">
        <v>84</v>
      </c>
      <c r="C47" s="18">
        <v>6250</v>
      </c>
      <c r="D47" s="18">
        <v>6250</v>
      </c>
      <c r="E47" s="20">
        <f t="shared" si="0"/>
        <v>100</v>
      </c>
    </row>
    <row r="48" spans="1:5" ht="12.75">
      <c r="A48" s="11">
        <v>18030000</v>
      </c>
      <c r="B48" s="10" t="s">
        <v>13</v>
      </c>
      <c r="C48" s="17">
        <f>C49+C50</f>
        <v>105500</v>
      </c>
      <c r="D48" s="17">
        <f>D49+D50</f>
        <v>162970.7</v>
      </c>
      <c r="E48" s="19">
        <f aca="true" t="shared" si="1" ref="E48:E58">+D48/C48*100</f>
        <v>154.47459715639812</v>
      </c>
    </row>
    <row r="49" spans="1:5" ht="12.75">
      <c r="A49" s="12">
        <v>18030100</v>
      </c>
      <c r="B49" s="13" t="s">
        <v>14</v>
      </c>
      <c r="C49" s="18">
        <v>13400</v>
      </c>
      <c r="D49" s="18">
        <v>22341.92</v>
      </c>
      <c r="E49" s="20">
        <f t="shared" si="1"/>
        <v>166.7307462686567</v>
      </c>
    </row>
    <row r="50" spans="1:5" ht="12.75">
      <c r="A50" s="12">
        <v>18030200</v>
      </c>
      <c r="B50" s="13" t="s">
        <v>15</v>
      </c>
      <c r="C50" s="18">
        <v>92100</v>
      </c>
      <c r="D50" s="18">
        <v>140628.78</v>
      </c>
      <c r="E50" s="20">
        <f t="shared" si="1"/>
        <v>152.6914006514658</v>
      </c>
    </row>
    <row r="51" spans="1:5" ht="12.75">
      <c r="A51" s="11">
        <v>18050000</v>
      </c>
      <c r="B51" s="10" t="s">
        <v>16</v>
      </c>
      <c r="C51" s="17">
        <f>SUM(C52:C54)</f>
        <v>23715200</v>
      </c>
      <c r="D51" s="17">
        <f>SUM(D52:D54)</f>
        <v>27397046.06</v>
      </c>
      <c r="E51" s="19">
        <f t="shared" si="1"/>
        <v>115.52525831534206</v>
      </c>
    </row>
    <row r="52" spans="1:5" ht="12.75">
      <c r="A52" s="12">
        <v>18050300</v>
      </c>
      <c r="B52" s="13" t="s">
        <v>17</v>
      </c>
      <c r="C52" s="18">
        <v>2683700</v>
      </c>
      <c r="D52" s="18">
        <v>2810420.52</v>
      </c>
      <c r="E52" s="20">
        <f t="shared" si="1"/>
        <v>104.72185862801355</v>
      </c>
    </row>
    <row r="53" spans="1:5" ht="12.75">
      <c r="A53" s="12">
        <v>18050400</v>
      </c>
      <c r="B53" s="13" t="s">
        <v>18</v>
      </c>
      <c r="C53" s="18">
        <v>20808400</v>
      </c>
      <c r="D53" s="18">
        <v>24350619.48</v>
      </c>
      <c r="E53" s="20">
        <f t="shared" si="1"/>
        <v>117.02302666230946</v>
      </c>
    </row>
    <row r="54" spans="1:5" ht="38.25">
      <c r="A54" s="12">
        <v>18050500</v>
      </c>
      <c r="B54" s="13" t="s">
        <v>19</v>
      </c>
      <c r="C54" s="18">
        <v>223100</v>
      </c>
      <c r="D54" s="18">
        <v>236006.06</v>
      </c>
      <c r="E54" s="20">
        <f t="shared" si="1"/>
        <v>105.78487673688927</v>
      </c>
    </row>
    <row r="55" spans="1:5" ht="12.75">
      <c r="A55" s="11">
        <v>20000000</v>
      </c>
      <c r="B55" s="10" t="s">
        <v>21</v>
      </c>
      <c r="C55" s="17">
        <f>C56+C65+C78</f>
        <v>3485355</v>
      </c>
      <c r="D55" s="17">
        <f>D56+D65+D78</f>
        <v>3896720.2399999998</v>
      </c>
      <c r="E55" s="19">
        <f t="shared" si="1"/>
        <v>111.8026783498381</v>
      </c>
    </row>
    <row r="56" spans="1:5" ht="12.75">
      <c r="A56" s="11">
        <v>21000000</v>
      </c>
      <c r="B56" s="10" t="s">
        <v>45</v>
      </c>
      <c r="C56" s="17">
        <f>C57+C60+C59</f>
        <v>1063230</v>
      </c>
      <c r="D56" s="17">
        <f>D57+D60+D59</f>
        <v>1101648.47</v>
      </c>
      <c r="E56" s="19">
        <f t="shared" si="1"/>
        <v>103.61337339992286</v>
      </c>
    </row>
    <row r="57" spans="1:5" ht="63.75">
      <c r="A57" s="11">
        <v>21010000</v>
      </c>
      <c r="B57" s="10" t="s">
        <v>81</v>
      </c>
      <c r="C57" s="17">
        <f>C58</f>
        <v>222700</v>
      </c>
      <c r="D57" s="17">
        <f>D58</f>
        <v>269274.83</v>
      </c>
      <c r="E57" s="19">
        <f t="shared" si="1"/>
        <v>120.91370902559497</v>
      </c>
    </row>
    <row r="58" spans="1:5" ht="27" customHeight="1">
      <c r="A58" s="12">
        <v>21010300</v>
      </c>
      <c r="B58" s="13" t="s">
        <v>46</v>
      </c>
      <c r="C58" s="18">
        <v>222700</v>
      </c>
      <c r="D58" s="18">
        <v>269274.83</v>
      </c>
      <c r="E58" s="20">
        <f t="shared" si="1"/>
        <v>120.91370902559497</v>
      </c>
    </row>
    <row r="59" spans="1:5" ht="12.75">
      <c r="A59" s="11">
        <v>21050000</v>
      </c>
      <c r="B59" s="10" t="s">
        <v>91</v>
      </c>
      <c r="C59" s="17">
        <v>700000</v>
      </c>
      <c r="D59" s="17">
        <v>662984.96</v>
      </c>
      <c r="E59" s="19">
        <f aca="true" t="shared" si="2" ref="E59:E64">+D59/C59*100</f>
        <v>94.71213714285713</v>
      </c>
    </row>
    <row r="60" spans="1:5" ht="12.75">
      <c r="A60" s="11">
        <v>21080000</v>
      </c>
      <c r="B60" s="10" t="s">
        <v>52</v>
      </c>
      <c r="C60" s="17">
        <f>C62+C63+C61+C64</f>
        <v>140530</v>
      </c>
      <c r="D60" s="17">
        <f>D62+D63+D61+D64</f>
        <v>169388.68</v>
      </c>
      <c r="E60" s="19">
        <f t="shared" si="2"/>
        <v>120.5356009393012</v>
      </c>
    </row>
    <row r="61" spans="1:5" ht="51">
      <c r="A61" s="12">
        <v>21080900</v>
      </c>
      <c r="B61" s="81" t="s">
        <v>102</v>
      </c>
      <c r="C61" s="32">
        <v>11930</v>
      </c>
      <c r="D61" s="32">
        <v>11931</v>
      </c>
      <c r="E61" s="20">
        <f t="shared" si="2"/>
        <v>100.0083822296731</v>
      </c>
    </row>
    <row r="62" spans="1:5" ht="12.75">
      <c r="A62" s="83">
        <v>21081100</v>
      </c>
      <c r="B62" s="13" t="s">
        <v>47</v>
      </c>
      <c r="C62" s="18">
        <v>87600</v>
      </c>
      <c r="D62" s="18">
        <v>106657.68</v>
      </c>
      <c r="E62" s="20">
        <f t="shared" si="2"/>
        <v>121.75534246575342</v>
      </c>
    </row>
    <row r="63" spans="1:5" ht="30.75" customHeight="1">
      <c r="A63" s="12">
        <v>21081500</v>
      </c>
      <c r="B63" s="15" t="s">
        <v>70</v>
      </c>
      <c r="C63" s="18">
        <v>33800</v>
      </c>
      <c r="D63" s="18">
        <v>40600</v>
      </c>
      <c r="E63" s="20">
        <f t="shared" si="2"/>
        <v>120.11834319526626</v>
      </c>
    </row>
    <row r="64" spans="1:5" ht="54" customHeight="1">
      <c r="A64" s="12">
        <v>21082400</v>
      </c>
      <c r="B64" s="93" t="s">
        <v>117</v>
      </c>
      <c r="C64" s="18">
        <v>7200</v>
      </c>
      <c r="D64" s="18">
        <v>10200</v>
      </c>
      <c r="E64" s="20">
        <f t="shared" si="2"/>
        <v>141.66666666666669</v>
      </c>
    </row>
    <row r="65" spans="1:5" ht="25.5">
      <c r="A65" s="11">
        <v>22000000</v>
      </c>
      <c r="B65" s="10" t="s">
        <v>48</v>
      </c>
      <c r="C65" s="17">
        <f>C66+C72+C74</f>
        <v>2232566</v>
      </c>
      <c r="D65" s="17">
        <f>D66+D72+D74</f>
        <v>2357378.2</v>
      </c>
      <c r="E65" s="19">
        <f aca="true" t="shared" si="3" ref="E65:E75">+D65/C65*100</f>
        <v>105.59052677502032</v>
      </c>
    </row>
    <row r="66" spans="1:5" ht="12.75">
      <c r="A66" s="11">
        <v>22010000</v>
      </c>
      <c r="B66" s="10" t="s">
        <v>22</v>
      </c>
      <c r="C66" s="17">
        <f>SUM(C67:C71)</f>
        <v>1126666</v>
      </c>
      <c r="D66" s="17">
        <f>SUM(D67:D71)</f>
        <v>1212286.6800000002</v>
      </c>
      <c r="E66" s="19">
        <f t="shared" si="3"/>
        <v>107.59947313578293</v>
      </c>
    </row>
    <row r="67" spans="1:5" ht="51">
      <c r="A67" s="12">
        <v>22010200</v>
      </c>
      <c r="B67" s="29" t="s">
        <v>118</v>
      </c>
      <c r="C67" s="18">
        <v>10442</v>
      </c>
      <c r="D67" s="18">
        <v>32328.8</v>
      </c>
      <c r="E67" s="20">
        <f t="shared" si="3"/>
        <v>309.6035242290749</v>
      </c>
    </row>
    <row r="68" spans="1:5" ht="25.5">
      <c r="A68" s="16">
        <v>22010300</v>
      </c>
      <c r="B68" s="15" t="s">
        <v>82</v>
      </c>
      <c r="C68" s="18">
        <v>49200</v>
      </c>
      <c r="D68" s="18">
        <v>32310</v>
      </c>
      <c r="E68" s="20">
        <f t="shared" si="3"/>
        <v>65.67073170731707</v>
      </c>
    </row>
    <row r="69" spans="1:5" ht="12.75">
      <c r="A69" s="12">
        <v>22012500</v>
      </c>
      <c r="B69" s="13" t="s">
        <v>23</v>
      </c>
      <c r="C69" s="18">
        <v>873000</v>
      </c>
      <c r="D69" s="18">
        <v>944147.88</v>
      </c>
      <c r="E69" s="20">
        <f t="shared" si="3"/>
        <v>108.1498144329897</v>
      </c>
    </row>
    <row r="70" spans="1:5" ht="25.5">
      <c r="A70" s="16">
        <v>22012600</v>
      </c>
      <c r="B70" s="15" t="s">
        <v>65</v>
      </c>
      <c r="C70" s="18">
        <v>188600</v>
      </c>
      <c r="D70" s="18">
        <v>195766</v>
      </c>
      <c r="E70" s="20">
        <f t="shared" si="3"/>
        <v>103.79957582184518</v>
      </c>
    </row>
    <row r="71" spans="1:5" ht="51">
      <c r="A71" s="16">
        <v>22012900</v>
      </c>
      <c r="B71" s="29" t="s">
        <v>119</v>
      </c>
      <c r="C71" s="18">
        <v>5424</v>
      </c>
      <c r="D71" s="18">
        <v>7734</v>
      </c>
      <c r="E71" s="20">
        <f t="shared" si="3"/>
        <v>142.58849557522123</v>
      </c>
    </row>
    <row r="72" spans="1:5" ht="25.5">
      <c r="A72" s="11">
        <v>22080000</v>
      </c>
      <c r="B72" s="10" t="s">
        <v>53</v>
      </c>
      <c r="C72" s="17">
        <f>C73</f>
        <v>883700</v>
      </c>
      <c r="D72" s="17">
        <f>D73</f>
        <v>890965.98</v>
      </c>
      <c r="E72" s="19">
        <f t="shared" si="3"/>
        <v>100.82222247369018</v>
      </c>
    </row>
    <row r="73" spans="1:5" ht="25.5">
      <c r="A73" s="12">
        <v>22080400</v>
      </c>
      <c r="B73" s="13" t="s">
        <v>54</v>
      </c>
      <c r="C73" s="18">
        <v>883700</v>
      </c>
      <c r="D73" s="18">
        <v>890965.98</v>
      </c>
      <c r="E73" s="20">
        <f t="shared" si="3"/>
        <v>100.82222247369018</v>
      </c>
    </row>
    <row r="74" spans="1:5" ht="12.75">
      <c r="A74" s="11">
        <v>22090000</v>
      </c>
      <c r="B74" s="10" t="s">
        <v>24</v>
      </c>
      <c r="C74" s="17">
        <f>C75+C77+C76</f>
        <v>222200</v>
      </c>
      <c r="D74" s="17">
        <f>D75+D77+D76</f>
        <v>254125.53999999998</v>
      </c>
      <c r="E74" s="19">
        <f t="shared" si="3"/>
        <v>114.3679297929793</v>
      </c>
    </row>
    <row r="75" spans="1:5" ht="38.25">
      <c r="A75" s="12">
        <v>22090100</v>
      </c>
      <c r="B75" s="13" t="s">
        <v>25</v>
      </c>
      <c r="C75" s="18">
        <v>217000</v>
      </c>
      <c r="D75" s="18">
        <v>248814.24</v>
      </c>
      <c r="E75" s="20">
        <f t="shared" si="3"/>
        <v>114.6609400921659</v>
      </c>
    </row>
    <row r="76" spans="1:5" ht="12.75">
      <c r="A76" s="12">
        <v>22090200</v>
      </c>
      <c r="B76" s="84" t="s">
        <v>103</v>
      </c>
      <c r="C76" s="18"/>
      <c r="D76" s="18">
        <v>7.3</v>
      </c>
      <c r="E76" s="20">
        <v>0</v>
      </c>
    </row>
    <row r="77" spans="1:5" ht="25.5">
      <c r="A77" s="12">
        <v>22090400</v>
      </c>
      <c r="B77" s="85" t="s">
        <v>49</v>
      </c>
      <c r="C77" s="18">
        <v>5200</v>
      </c>
      <c r="D77" s="18">
        <v>5304</v>
      </c>
      <c r="E77" s="20">
        <f>+D77/C77*100</f>
        <v>102</v>
      </c>
    </row>
    <row r="78" spans="1:5" ht="12.75">
      <c r="A78" s="11">
        <v>24000000</v>
      </c>
      <c r="B78" s="10" t="s">
        <v>55</v>
      </c>
      <c r="C78" s="17">
        <f>C79</f>
        <v>189559</v>
      </c>
      <c r="D78" s="17">
        <f>D79</f>
        <v>437693.57</v>
      </c>
      <c r="E78" s="19">
        <f>+D78/C78*100</f>
        <v>230.9009701464979</v>
      </c>
    </row>
    <row r="79" spans="1:5" ht="12.75">
      <c r="A79" s="11">
        <v>24060000</v>
      </c>
      <c r="B79" s="10" t="s">
        <v>56</v>
      </c>
      <c r="C79" s="17">
        <f>C80+C81</f>
        <v>189559</v>
      </c>
      <c r="D79" s="17">
        <f>D80+D81</f>
        <v>437693.57</v>
      </c>
      <c r="E79" s="19">
        <f>+D79/C79*100</f>
        <v>230.9009701464979</v>
      </c>
    </row>
    <row r="80" spans="1:5" ht="12.75">
      <c r="A80" s="12">
        <v>24060300</v>
      </c>
      <c r="B80" s="13" t="s">
        <v>56</v>
      </c>
      <c r="C80" s="18">
        <v>52608</v>
      </c>
      <c r="D80" s="18">
        <v>74505.83</v>
      </c>
      <c r="E80" s="20">
        <f aca="true" t="shared" si="4" ref="E80:E85">+D80/C80*100</f>
        <v>141.62452478710463</v>
      </c>
    </row>
    <row r="81" spans="1:5" ht="89.25">
      <c r="A81" s="68">
        <v>24062200</v>
      </c>
      <c r="B81" s="29" t="s">
        <v>92</v>
      </c>
      <c r="C81" s="18">
        <v>136951</v>
      </c>
      <c r="D81" s="18">
        <v>363187.74</v>
      </c>
      <c r="E81" s="20">
        <f t="shared" si="4"/>
        <v>265.19539105227415</v>
      </c>
    </row>
    <row r="82" spans="1:5" ht="12.75">
      <c r="A82" s="70">
        <v>30000000</v>
      </c>
      <c r="B82" s="71" t="s">
        <v>60</v>
      </c>
      <c r="C82" s="17">
        <f aca="true" t="shared" si="5" ref="C82:D84">C83</f>
        <v>1800</v>
      </c>
      <c r="D82" s="17">
        <f t="shared" si="5"/>
        <v>1800</v>
      </c>
      <c r="E82" s="19">
        <f t="shared" si="4"/>
        <v>100</v>
      </c>
    </row>
    <row r="83" spans="1:5" ht="12.75">
      <c r="A83" s="70">
        <v>31000000</v>
      </c>
      <c r="B83" s="71" t="s">
        <v>94</v>
      </c>
      <c r="C83" s="17">
        <f t="shared" si="5"/>
        <v>1800</v>
      </c>
      <c r="D83" s="17">
        <f t="shared" si="5"/>
        <v>1800</v>
      </c>
      <c r="E83" s="19">
        <f t="shared" si="4"/>
        <v>100</v>
      </c>
    </row>
    <row r="84" spans="1:5" ht="51">
      <c r="A84" s="70">
        <v>31010000</v>
      </c>
      <c r="B84" s="69" t="s">
        <v>95</v>
      </c>
      <c r="C84" s="17">
        <f t="shared" si="5"/>
        <v>1800</v>
      </c>
      <c r="D84" s="17">
        <f t="shared" si="5"/>
        <v>1800</v>
      </c>
      <c r="E84" s="19">
        <f t="shared" si="4"/>
        <v>100</v>
      </c>
    </row>
    <row r="85" spans="1:5" ht="51">
      <c r="A85" s="68">
        <v>31010200</v>
      </c>
      <c r="B85" s="91" t="s">
        <v>93</v>
      </c>
      <c r="C85" s="18">
        <v>1800</v>
      </c>
      <c r="D85" s="18">
        <v>1800</v>
      </c>
      <c r="E85" s="20">
        <f t="shared" si="4"/>
        <v>100</v>
      </c>
    </row>
    <row r="86" spans="1:5" ht="12.75">
      <c r="A86" s="63"/>
      <c r="B86" s="63" t="s">
        <v>98</v>
      </c>
      <c r="C86" s="46">
        <f>+C55+C13+C82</f>
        <v>413592500</v>
      </c>
      <c r="D86" s="46">
        <f>+D55+D13+D82</f>
        <v>427952138.88</v>
      </c>
      <c r="E86" s="47">
        <f aca="true" t="shared" si="6" ref="E86:E107">+D86/C86*100</f>
        <v>103.47192922502222</v>
      </c>
    </row>
    <row r="87" spans="1:5" ht="12.75">
      <c r="A87" s="64">
        <v>40000000</v>
      </c>
      <c r="B87" s="48" t="s">
        <v>28</v>
      </c>
      <c r="C87" s="46">
        <f>C88</f>
        <v>98732800</v>
      </c>
      <c r="D87" s="46">
        <f>D88</f>
        <v>98729888.4</v>
      </c>
      <c r="E87" s="47">
        <f t="shared" si="6"/>
        <v>99.99705103066053</v>
      </c>
    </row>
    <row r="88" spans="1:5" ht="12.75">
      <c r="A88" s="11">
        <v>41000000</v>
      </c>
      <c r="B88" s="10" t="s">
        <v>29</v>
      </c>
      <c r="C88" s="17">
        <f>+C89</f>
        <v>98732800</v>
      </c>
      <c r="D88" s="17">
        <f>+D89</f>
        <v>98729888.4</v>
      </c>
      <c r="E88" s="19">
        <f t="shared" si="6"/>
        <v>99.99705103066053</v>
      </c>
    </row>
    <row r="89" spans="1:5" ht="12.75">
      <c r="A89" s="11">
        <v>4103000</v>
      </c>
      <c r="B89" s="10" t="s">
        <v>73</v>
      </c>
      <c r="C89" s="17">
        <f>+C92+C93+C91+C90+C94</f>
        <v>98732800</v>
      </c>
      <c r="D89" s="17">
        <f>+D92+D93+D91+D90+D94</f>
        <v>98729888.4</v>
      </c>
      <c r="E89" s="19">
        <f t="shared" si="6"/>
        <v>99.99705103066053</v>
      </c>
    </row>
    <row r="90" spans="1:5" ht="38.25">
      <c r="A90" s="12">
        <v>41032300</v>
      </c>
      <c r="B90" s="79" t="s">
        <v>131</v>
      </c>
      <c r="C90" s="18">
        <v>10000000</v>
      </c>
      <c r="D90" s="18">
        <v>10000000</v>
      </c>
      <c r="E90" s="20">
        <f t="shared" si="6"/>
        <v>100</v>
      </c>
    </row>
    <row r="91" spans="1:5" ht="25.5">
      <c r="A91" s="12">
        <v>41032700</v>
      </c>
      <c r="B91" s="29" t="s">
        <v>125</v>
      </c>
      <c r="C91" s="18">
        <v>570700</v>
      </c>
      <c r="D91" s="18">
        <v>567788.4</v>
      </c>
      <c r="E91" s="20">
        <f t="shared" si="6"/>
        <v>99.48981951988786</v>
      </c>
    </row>
    <row r="92" spans="1:5" ht="12.75">
      <c r="A92" s="38">
        <v>41033900</v>
      </c>
      <c r="B92" s="36" t="s">
        <v>30</v>
      </c>
      <c r="C92" s="18">
        <v>86049100</v>
      </c>
      <c r="D92" s="18">
        <v>86049100</v>
      </c>
      <c r="E92" s="20">
        <f t="shared" si="6"/>
        <v>100</v>
      </c>
    </row>
    <row r="93" spans="1:5" ht="25.5">
      <c r="A93" s="38">
        <v>41034500</v>
      </c>
      <c r="B93" s="29" t="s">
        <v>120</v>
      </c>
      <c r="C93" s="18">
        <v>1900000</v>
      </c>
      <c r="D93" s="18">
        <v>1900000</v>
      </c>
      <c r="E93" s="20">
        <f t="shared" si="6"/>
        <v>100</v>
      </c>
    </row>
    <row r="94" spans="1:5" ht="25.5">
      <c r="A94" s="38">
        <v>41035200</v>
      </c>
      <c r="B94" s="79" t="s">
        <v>132</v>
      </c>
      <c r="C94" s="18">
        <v>213000</v>
      </c>
      <c r="D94" s="18">
        <v>213000</v>
      </c>
      <c r="E94" s="20">
        <f t="shared" si="6"/>
        <v>100</v>
      </c>
    </row>
    <row r="95" spans="1:5" ht="25.5">
      <c r="A95" s="65"/>
      <c r="B95" s="66" t="s">
        <v>61</v>
      </c>
      <c r="C95" s="46">
        <f>+C86+C87</f>
        <v>512325300</v>
      </c>
      <c r="D95" s="46">
        <f>+D86+D87</f>
        <v>526682027.28</v>
      </c>
      <c r="E95" s="47">
        <f t="shared" si="6"/>
        <v>102.80226787160423</v>
      </c>
    </row>
    <row r="96" spans="1:5" ht="12.75">
      <c r="A96" s="11">
        <v>41040000</v>
      </c>
      <c r="B96" s="58" t="s">
        <v>72</v>
      </c>
      <c r="C96" s="17">
        <f>C97</f>
        <v>1636333</v>
      </c>
      <c r="D96" s="17">
        <f>D97</f>
        <v>1636333</v>
      </c>
      <c r="E96" s="19">
        <f t="shared" si="6"/>
        <v>100</v>
      </c>
    </row>
    <row r="97" spans="1:5" ht="38.25">
      <c r="A97" s="12">
        <v>41040200</v>
      </c>
      <c r="B97" s="57" t="s">
        <v>71</v>
      </c>
      <c r="C97" s="18">
        <v>1636333</v>
      </c>
      <c r="D97" s="18">
        <v>1636333</v>
      </c>
      <c r="E97" s="20">
        <f t="shared" si="6"/>
        <v>100</v>
      </c>
    </row>
    <row r="98" spans="1:5" ht="12.75">
      <c r="A98" s="11">
        <v>41050000</v>
      </c>
      <c r="B98" s="37" t="s">
        <v>75</v>
      </c>
      <c r="C98" s="17">
        <f>SUM(C99:C106)</f>
        <v>8102550.73</v>
      </c>
      <c r="D98" s="17">
        <f>SUM(D99:D106)</f>
        <v>7883256.07</v>
      </c>
      <c r="E98" s="19">
        <f t="shared" si="6"/>
        <v>97.2935108053313</v>
      </c>
    </row>
    <row r="99" spans="1:5" ht="165.75">
      <c r="A99" s="12">
        <v>41050400</v>
      </c>
      <c r="B99" s="79" t="s">
        <v>133</v>
      </c>
      <c r="C99" s="18">
        <v>1189527.73</v>
      </c>
      <c r="D99" s="18">
        <v>1189527.72</v>
      </c>
      <c r="E99" s="31">
        <f t="shared" si="6"/>
        <v>99.99999915933023</v>
      </c>
    </row>
    <row r="100" spans="1:5" ht="76.5">
      <c r="A100" s="12">
        <v>41050900</v>
      </c>
      <c r="B100" s="29" t="s">
        <v>126</v>
      </c>
      <c r="C100" s="18">
        <v>2680579</v>
      </c>
      <c r="D100" s="18">
        <v>2680579</v>
      </c>
      <c r="E100" s="31">
        <f t="shared" si="6"/>
        <v>100</v>
      </c>
    </row>
    <row r="101" spans="1:5" ht="25.5">
      <c r="A101" s="62" t="s">
        <v>86</v>
      </c>
      <c r="B101" s="59" t="s">
        <v>85</v>
      </c>
      <c r="C101" s="32">
        <v>1215900</v>
      </c>
      <c r="D101" s="32">
        <v>1215900</v>
      </c>
      <c r="E101" s="31">
        <f t="shared" si="6"/>
        <v>100</v>
      </c>
    </row>
    <row r="102" spans="1:5" ht="38.25">
      <c r="A102" s="62" t="s">
        <v>88</v>
      </c>
      <c r="B102" s="59" t="s">
        <v>87</v>
      </c>
      <c r="C102" s="32">
        <v>823344</v>
      </c>
      <c r="D102" s="32">
        <v>706313.64</v>
      </c>
      <c r="E102" s="31">
        <f t="shared" si="6"/>
        <v>85.78597038418935</v>
      </c>
    </row>
    <row r="103" spans="1:5" ht="38.25">
      <c r="A103" s="62" t="s">
        <v>127</v>
      </c>
      <c r="B103" s="29" t="s">
        <v>128</v>
      </c>
      <c r="C103" s="32">
        <v>797601</v>
      </c>
      <c r="D103" s="32">
        <v>786523.7</v>
      </c>
      <c r="E103" s="20">
        <f t="shared" si="6"/>
        <v>98.61117275429694</v>
      </c>
    </row>
    <row r="104" spans="1:5" ht="38.25">
      <c r="A104" s="95" t="s">
        <v>121</v>
      </c>
      <c r="B104" s="94" t="s">
        <v>122</v>
      </c>
      <c r="C104" s="18">
        <v>270948</v>
      </c>
      <c r="D104" s="18">
        <v>190025.07</v>
      </c>
      <c r="E104" s="20">
        <f t="shared" si="6"/>
        <v>70.13340936268214</v>
      </c>
    </row>
    <row r="105" spans="1:5" ht="12.75">
      <c r="A105" s="28">
        <v>41053900</v>
      </c>
      <c r="B105" s="29" t="s">
        <v>74</v>
      </c>
      <c r="C105" s="18">
        <v>173731</v>
      </c>
      <c r="D105" s="18">
        <v>163486.94</v>
      </c>
      <c r="E105" s="20">
        <f t="shared" si="6"/>
        <v>94.1034933316449</v>
      </c>
    </row>
    <row r="106" spans="1:5" ht="38.25">
      <c r="A106" s="28">
        <v>41055000</v>
      </c>
      <c r="B106" s="79" t="s">
        <v>104</v>
      </c>
      <c r="C106" s="18">
        <v>950920</v>
      </c>
      <c r="D106" s="18">
        <v>950900</v>
      </c>
      <c r="E106" s="20">
        <f t="shared" si="6"/>
        <v>99.99789677365078</v>
      </c>
    </row>
    <row r="107" spans="1:5" ht="24" customHeight="1">
      <c r="A107" s="45"/>
      <c r="B107" s="77" t="s">
        <v>77</v>
      </c>
      <c r="C107" s="46">
        <f>C86+C87+C96+C98</f>
        <v>522064183.73</v>
      </c>
      <c r="D107" s="46">
        <f>D86+D87+D96+D98</f>
        <v>536201616.34999996</v>
      </c>
      <c r="E107" s="47">
        <f t="shared" si="6"/>
        <v>102.70798745836038</v>
      </c>
    </row>
    <row r="108" spans="1:5" ht="12.75">
      <c r="A108" s="73"/>
      <c r="B108" s="74"/>
      <c r="C108" s="75"/>
      <c r="D108" s="75"/>
      <c r="E108" s="76"/>
    </row>
    <row r="109" spans="1:6" ht="27.75" customHeight="1">
      <c r="A109" s="40"/>
      <c r="B109" s="41"/>
      <c r="C109" s="42"/>
      <c r="D109" s="43"/>
      <c r="F109" s="89"/>
    </row>
    <row r="110" spans="1:6" ht="15" customHeight="1">
      <c r="A110" s="50"/>
      <c r="B110" s="41"/>
      <c r="C110" s="39"/>
      <c r="D110" s="39"/>
      <c r="E110" s="39"/>
      <c r="F110" s="89"/>
    </row>
    <row r="111" spans="1:6" ht="18.75" customHeight="1">
      <c r="A111" s="22"/>
      <c r="B111" s="22"/>
      <c r="C111" s="39"/>
      <c r="D111" s="39"/>
      <c r="E111" s="39"/>
      <c r="F111" s="89"/>
    </row>
    <row r="112" spans="1:6" ht="15" customHeight="1">
      <c r="A112" s="22"/>
      <c r="B112" s="22"/>
      <c r="C112" s="39"/>
      <c r="D112" s="39"/>
      <c r="F112" s="89"/>
    </row>
  </sheetData>
  <sheetProtection/>
  <mergeCells count="11">
    <mergeCell ref="A8:E8"/>
    <mergeCell ref="A10:D10"/>
    <mergeCell ref="A11:A12"/>
    <mergeCell ref="B11:B12"/>
    <mergeCell ref="C1:D1"/>
    <mergeCell ref="C4:F4"/>
    <mergeCell ref="C11:C12"/>
    <mergeCell ref="A6:E6"/>
    <mergeCell ref="A7:E7"/>
    <mergeCell ref="D11:D12"/>
    <mergeCell ref="E11:E12"/>
  </mergeCells>
  <hyperlinks>
    <hyperlink ref="B36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22">
      <selection activeCell="B38" sqref="B38"/>
    </sheetView>
  </sheetViews>
  <sheetFormatPr defaultColWidth="9.00390625" defaultRowHeight="12.75"/>
  <cols>
    <col min="1" max="1" width="9.375" style="89" customWidth="1"/>
    <col min="2" max="2" width="58.25390625" style="89" customWidth="1"/>
    <col min="3" max="4" width="14.125" style="89" customWidth="1"/>
    <col min="5" max="5" width="11.75390625" style="89" customWidth="1"/>
    <col min="6" max="6" width="10.75390625" style="89" bestFit="1" customWidth="1"/>
    <col min="7" max="16384" width="9.125" style="89" customWidth="1"/>
  </cols>
  <sheetData>
    <row r="1" spans="1:5" ht="22.5" customHeight="1">
      <c r="A1" s="108" t="s">
        <v>114</v>
      </c>
      <c r="B1" s="108"/>
      <c r="C1" s="109"/>
      <c r="D1" s="109"/>
      <c r="E1" s="56" t="s">
        <v>34</v>
      </c>
    </row>
    <row r="2" spans="1:4" ht="3" customHeight="1" hidden="1">
      <c r="A2" s="22"/>
      <c r="B2" s="3"/>
      <c r="C2" s="22"/>
      <c r="D2" s="22"/>
    </row>
    <row r="3" spans="1:5" ht="12.75" customHeight="1">
      <c r="A3" s="102" t="s">
        <v>31</v>
      </c>
      <c r="B3" s="102" t="s">
        <v>113</v>
      </c>
      <c r="C3" s="104" t="s">
        <v>111</v>
      </c>
      <c r="D3" s="104" t="s">
        <v>130</v>
      </c>
      <c r="E3" s="104" t="s">
        <v>112</v>
      </c>
    </row>
    <row r="4" spans="1:5" ht="78.75" customHeight="1">
      <c r="A4" s="102"/>
      <c r="B4" s="102"/>
      <c r="C4" s="104"/>
      <c r="D4" s="104"/>
      <c r="E4" s="104"/>
    </row>
    <row r="5" spans="1:5" ht="12.75">
      <c r="A5" s="4">
        <v>10000000</v>
      </c>
      <c r="B5" s="5" t="s">
        <v>0</v>
      </c>
      <c r="C5" s="23">
        <f>C6</f>
        <v>180600</v>
      </c>
      <c r="D5" s="23">
        <f>D6</f>
        <v>165361.69999999998</v>
      </c>
      <c r="E5" s="19">
        <f aca="true" t="shared" si="0" ref="E5:E10">+D5/C5*100</f>
        <v>91.56240310077519</v>
      </c>
    </row>
    <row r="6" spans="1:5" ht="12.75">
      <c r="A6" s="6">
        <v>19000000</v>
      </c>
      <c r="B6" s="7" t="s">
        <v>51</v>
      </c>
      <c r="C6" s="24">
        <f>C7</f>
        <v>180600</v>
      </c>
      <c r="D6" s="24">
        <f>D7</f>
        <v>165361.69999999998</v>
      </c>
      <c r="E6" s="19">
        <f t="shared" si="0"/>
        <v>91.56240310077519</v>
      </c>
    </row>
    <row r="7" spans="1:5" ht="12.75">
      <c r="A7" s="6">
        <v>19010000</v>
      </c>
      <c r="B7" s="7" t="s">
        <v>20</v>
      </c>
      <c r="C7" s="24">
        <f>SUM(C8:C9)</f>
        <v>180600</v>
      </c>
      <c r="D7" s="24">
        <f>SUM(D8:D9)</f>
        <v>165361.69999999998</v>
      </c>
      <c r="E7" s="19">
        <f t="shared" si="0"/>
        <v>91.56240310077519</v>
      </c>
    </row>
    <row r="8" spans="1:5" ht="51">
      <c r="A8" s="60">
        <v>19010100</v>
      </c>
      <c r="B8" s="72" t="s">
        <v>89</v>
      </c>
      <c r="C8" s="25">
        <v>20900</v>
      </c>
      <c r="D8" s="25">
        <v>19127.34</v>
      </c>
      <c r="E8" s="20">
        <f t="shared" si="0"/>
        <v>91.51837320574163</v>
      </c>
    </row>
    <row r="9" spans="1:5" ht="38.25">
      <c r="A9" s="60">
        <v>19010300</v>
      </c>
      <c r="B9" s="72" t="s">
        <v>35</v>
      </c>
      <c r="C9" s="25">
        <v>159700</v>
      </c>
      <c r="D9" s="25">
        <v>146234.36</v>
      </c>
      <c r="E9" s="20">
        <f t="shared" si="0"/>
        <v>91.56816530995616</v>
      </c>
    </row>
    <row r="10" spans="1:5" ht="12.75">
      <c r="A10" s="4">
        <v>20000000</v>
      </c>
      <c r="B10" s="5" t="s">
        <v>21</v>
      </c>
      <c r="C10" s="23">
        <f>C11+C15</f>
        <v>5056640</v>
      </c>
      <c r="D10" s="23">
        <f>D11+D15</f>
        <v>7258623.250000001</v>
      </c>
      <c r="E10" s="19">
        <f t="shared" si="0"/>
        <v>143.54637170136692</v>
      </c>
    </row>
    <row r="11" spans="1:5" ht="12.75">
      <c r="A11" s="4">
        <v>24000000</v>
      </c>
      <c r="B11" s="5" t="s">
        <v>57</v>
      </c>
      <c r="C11" s="24">
        <f>C12</f>
        <v>0</v>
      </c>
      <c r="D11" s="24">
        <f>D12+D14</f>
        <v>103625.45000000001</v>
      </c>
      <c r="E11" s="19">
        <v>0</v>
      </c>
    </row>
    <row r="12" spans="1:5" ht="12.75">
      <c r="A12" s="4">
        <v>24060000</v>
      </c>
      <c r="B12" s="5" t="s">
        <v>52</v>
      </c>
      <c r="C12" s="27">
        <f>C13</f>
        <v>0</v>
      </c>
      <c r="D12" s="27">
        <f>D13</f>
        <v>13594.13</v>
      </c>
      <c r="E12" s="19">
        <v>0</v>
      </c>
    </row>
    <row r="13" spans="1:5" ht="38.25">
      <c r="A13" s="61">
        <v>24062100</v>
      </c>
      <c r="B13" s="72" t="s">
        <v>90</v>
      </c>
      <c r="C13" s="26">
        <v>0</v>
      </c>
      <c r="D13" s="26">
        <v>13594.13</v>
      </c>
      <c r="E13" s="20">
        <v>0</v>
      </c>
    </row>
    <row r="14" spans="1:5" ht="25.5">
      <c r="A14" s="97">
        <v>24170000</v>
      </c>
      <c r="B14" s="69" t="s">
        <v>134</v>
      </c>
      <c r="C14" s="27">
        <v>0</v>
      </c>
      <c r="D14" s="27">
        <v>90031.32</v>
      </c>
      <c r="E14" s="19">
        <v>0</v>
      </c>
    </row>
    <row r="15" spans="1:5" ht="12.75">
      <c r="A15" s="4">
        <v>25000000</v>
      </c>
      <c r="B15" s="5" t="s">
        <v>36</v>
      </c>
      <c r="C15" s="27">
        <f>C16+C21</f>
        <v>5056640</v>
      </c>
      <c r="D15" s="27">
        <f>D16+D21</f>
        <v>7154997.800000001</v>
      </c>
      <c r="E15" s="19">
        <f>+D15/C15*100</f>
        <v>141.49707711049234</v>
      </c>
    </row>
    <row r="16" spans="1:5" ht="25.5">
      <c r="A16" s="4">
        <v>25010000</v>
      </c>
      <c r="B16" s="5" t="s">
        <v>26</v>
      </c>
      <c r="C16" s="27">
        <f>C17+C20+C19</f>
        <v>5056640</v>
      </c>
      <c r="D16" s="27">
        <f>D17+D20+D19+D18</f>
        <v>4483052.850000001</v>
      </c>
      <c r="E16" s="19">
        <f>+D16/C16*100</f>
        <v>88.65675329863309</v>
      </c>
    </row>
    <row r="17" spans="1:5" ht="25.5">
      <c r="A17" s="2">
        <v>25010100</v>
      </c>
      <c r="B17" s="1" t="s">
        <v>38</v>
      </c>
      <c r="C17" s="26">
        <v>4871577</v>
      </c>
      <c r="D17" s="26">
        <v>4283524.24</v>
      </c>
      <c r="E17" s="20">
        <f>+D17/C17*100</f>
        <v>87.9289035152272</v>
      </c>
    </row>
    <row r="18" spans="1:5" ht="25.5">
      <c r="A18" s="2">
        <v>25010200</v>
      </c>
      <c r="B18" s="29" t="s">
        <v>76</v>
      </c>
      <c r="C18" s="26">
        <v>0</v>
      </c>
      <c r="D18" s="26">
        <v>11016.82</v>
      </c>
      <c r="E18" s="20">
        <v>0</v>
      </c>
    </row>
    <row r="19" spans="1:5" ht="30" customHeight="1">
      <c r="A19" s="28">
        <v>25010300</v>
      </c>
      <c r="B19" s="29" t="s">
        <v>96</v>
      </c>
      <c r="C19" s="26">
        <v>185063</v>
      </c>
      <c r="D19" s="26">
        <v>163399.87</v>
      </c>
      <c r="E19" s="20">
        <f>+D19/C19*100</f>
        <v>88.29418630412346</v>
      </c>
    </row>
    <row r="20" spans="1:5" ht="25.5">
      <c r="A20" s="2">
        <v>25010400</v>
      </c>
      <c r="B20" s="1" t="s">
        <v>39</v>
      </c>
      <c r="C20" s="26">
        <v>0</v>
      </c>
      <c r="D20" s="26">
        <v>25111.92</v>
      </c>
      <c r="E20" s="20">
        <v>0</v>
      </c>
    </row>
    <row r="21" spans="1:5" ht="12.75">
      <c r="A21" s="4">
        <v>25020000</v>
      </c>
      <c r="B21" s="5" t="s">
        <v>58</v>
      </c>
      <c r="C21" s="27">
        <f>C22+C23</f>
        <v>0</v>
      </c>
      <c r="D21" s="27">
        <f>D22+D23</f>
        <v>2671944.95</v>
      </c>
      <c r="E21" s="19">
        <v>0</v>
      </c>
    </row>
    <row r="22" spans="1:5" ht="12.75">
      <c r="A22" s="2">
        <v>25020100</v>
      </c>
      <c r="B22" s="1" t="s">
        <v>37</v>
      </c>
      <c r="C22" s="26">
        <v>0</v>
      </c>
      <c r="D22" s="26">
        <v>2671944.95</v>
      </c>
      <c r="E22" s="20">
        <v>0</v>
      </c>
    </row>
    <row r="23" spans="1:5" ht="76.5">
      <c r="A23" s="2">
        <v>25020200</v>
      </c>
      <c r="B23" s="29" t="s">
        <v>116</v>
      </c>
      <c r="C23" s="26">
        <v>0</v>
      </c>
      <c r="D23" s="26">
        <v>0</v>
      </c>
      <c r="E23" s="20">
        <v>0</v>
      </c>
    </row>
    <row r="24" spans="1:5" ht="12.75">
      <c r="A24" s="4">
        <v>30000000</v>
      </c>
      <c r="B24" s="82" t="s">
        <v>106</v>
      </c>
      <c r="C24" s="27">
        <f>C27+C25</f>
        <v>390800</v>
      </c>
      <c r="D24" s="27">
        <f>D27+D25</f>
        <v>438446.46</v>
      </c>
      <c r="E24" s="19">
        <f aca="true" t="shared" si="1" ref="E24:E33">+D24/C24*100</f>
        <v>112.19203172978507</v>
      </c>
    </row>
    <row r="25" spans="1:5" ht="12.75">
      <c r="A25" s="96">
        <v>31000000</v>
      </c>
      <c r="B25" s="82" t="s">
        <v>94</v>
      </c>
      <c r="C25" s="27">
        <f>C26</f>
        <v>0</v>
      </c>
      <c r="D25" s="27">
        <f>D26</f>
        <v>3600</v>
      </c>
      <c r="E25" s="19">
        <v>0</v>
      </c>
    </row>
    <row r="26" spans="1:5" ht="25.5">
      <c r="A26" s="28">
        <v>31030000</v>
      </c>
      <c r="B26" s="29" t="s">
        <v>135</v>
      </c>
      <c r="C26" s="26">
        <v>0</v>
      </c>
      <c r="D26" s="26">
        <v>3600</v>
      </c>
      <c r="E26" s="20">
        <v>0</v>
      </c>
    </row>
    <row r="27" spans="1:5" ht="12.75">
      <c r="A27" s="4">
        <v>33000000</v>
      </c>
      <c r="B27" s="82" t="s">
        <v>107</v>
      </c>
      <c r="C27" s="27">
        <f>C28</f>
        <v>390800</v>
      </c>
      <c r="D27" s="27">
        <f>D28</f>
        <v>434846.46</v>
      </c>
      <c r="E27" s="19">
        <f t="shared" si="1"/>
        <v>111.27084442169908</v>
      </c>
    </row>
    <row r="28" spans="1:5" ht="12.75">
      <c r="A28" s="4">
        <v>33010000</v>
      </c>
      <c r="B28" s="82" t="s">
        <v>108</v>
      </c>
      <c r="C28" s="27">
        <f>C29</f>
        <v>390800</v>
      </c>
      <c r="D28" s="27">
        <f>D29</f>
        <v>434846.46</v>
      </c>
      <c r="E28" s="19">
        <f t="shared" si="1"/>
        <v>111.27084442169908</v>
      </c>
    </row>
    <row r="29" spans="1:5" ht="51">
      <c r="A29" s="2">
        <v>33010100</v>
      </c>
      <c r="B29" s="81" t="s">
        <v>109</v>
      </c>
      <c r="C29" s="26">
        <v>390800</v>
      </c>
      <c r="D29" s="26">
        <v>434846.46</v>
      </c>
      <c r="E29" s="20">
        <f t="shared" si="1"/>
        <v>111.27084442169908</v>
      </c>
    </row>
    <row r="30" spans="1:5" ht="12.75">
      <c r="A30" s="4">
        <v>50000000</v>
      </c>
      <c r="B30" s="5" t="s">
        <v>27</v>
      </c>
      <c r="C30" s="27">
        <f>C31</f>
        <v>39500</v>
      </c>
      <c r="D30" s="27">
        <f>D31</f>
        <v>290582.59</v>
      </c>
      <c r="E30" s="30">
        <f t="shared" si="1"/>
        <v>735.6521265822786</v>
      </c>
    </row>
    <row r="31" spans="1:5" ht="38.25">
      <c r="A31" s="2">
        <v>50110000</v>
      </c>
      <c r="B31" s="1" t="s">
        <v>59</v>
      </c>
      <c r="C31" s="26">
        <v>39500</v>
      </c>
      <c r="D31" s="26">
        <v>290582.59</v>
      </c>
      <c r="E31" s="31">
        <f t="shared" si="1"/>
        <v>735.6521265822786</v>
      </c>
    </row>
    <row r="32" spans="1:5" ht="12.75">
      <c r="A32" s="67"/>
      <c r="B32" s="63" t="s">
        <v>98</v>
      </c>
      <c r="C32" s="52">
        <f>C5+C10+C30+C24</f>
        <v>5667540</v>
      </c>
      <c r="D32" s="52">
        <f>D5+D10+D30+D24</f>
        <v>8153014.000000001</v>
      </c>
      <c r="E32" s="53">
        <f t="shared" si="1"/>
        <v>143.85454712273759</v>
      </c>
    </row>
    <row r="33" spans="1:5" ht="14.25">
      <c r="A33" s="54"/>
      <c r="B33" s="55" t="s">
        <v>77</v>
      </c>
      <c r="C33" s="52">
        <f>+C32</f>
        <v>5667540</v>
      </c>
      <c r="D33" s="52">
        <f>+D32</f>
        <v>8153014.000000001</v>
      </c>
      <c r="E33" s="53">
        <f t="shared" si="1"/>
        <v>143.85454712273759</v>
      </c>
    </row>
    <row r="36" spans="1:5" ht="12.75">
      <c r="A36" s="40" t="s">
        <v>137</v>
      </c>
      <c r="B36" s="41"/>
      <c r="C36" s="42"/>
      <c r="D36" s="43" t="s">
        <v>138</v>
      </c>
      <c r="E36" s="43"/>
    </row>
    <row r="37" spans="1:5" ht="12.75">
      <c r="A37" s="40" t="s">
        <v>139</v>
      </c>
      <c r="B37" s="41"/>
      <c r="C37" s="42"/>
      <c r="D37" s="42"/>
      <c r="E37" s="43"/>
    </row>
    <row r="38" spans="1:5" ht="12.75">
      <c r="A38" s="40"/>
      <c r="B38" s="41"/>
      <c r="C38" s="42"/>
      <c r="D38" s="42"/>
      <c r="E38" s="43"/>
    </row>
    <row r="39" spans="1:5" ht="17.25" customHeight="1">
      <c r="A39" s="50" t="s">
        <v>78</v>
      </c>
      <c r="B39" s="41"/>
      <c r="C39" s="39"/>
      <c r="D39" s="39"/>
      <c r="E39" s="39"/>
    </row>
    <row r="40" spans="1:5" ht="12.75">
      <c r="A40" s="22" t="s">
        <v>79</v>
      </c>
      <c r="B40" s="22"/>
      <c r="C40" s="39"/>
      <c r="D40" s="39"/>
      <c r="E40" s="39"/>
    </row>
    <row r="41" spans="1:5" ht="12.75">
      <c r="A41" s="22" t="s">
        <v>80</v>
      </c>
      <c r="B41" s="22"/>
      <c r="C41" s="39"/>
      <c r="D41" s="39" t="s">
        <v>97</v>
      </c>
      <c r="E41" s="8"/>
    </row>
  </sheetData>
  <sheetProtection/>
  <mergeCells count="6">
    <mergeCell ref="E3:E4"/>
    <mergeCell ref="A3:A4"/>
    <mergeCell ref="B3:B4"/>
    <mergeCell ref="C3:C4"/>
    <mergeCell ref="D3:D4"/>
    <mergeCell ref="A1:D1"/>
  </mergeCells>
  <conditionalFormatting sqref="C6:D9 C11:D31">
    <cfRule type="expression" priority="1" dxfId="2" stopIfTrue="1">
      <formula>($C6=999)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2021-04-23T08:40:43Z</cp:lastPrinted>
  <dcterms:created xsi:type="dcterms:W3CDTF">2015-04-15T06:48:28Z</dcterms:created>
  <dcterms:modified xsi:type="dcterms:W3CDTF">2022-02-10T14:25:44Z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